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Grossesses naissances perinatalite\Lieu accouchement\"/>
    </mc:Choice>
  </mc:AlternateContent>
  <bookViews>
    <workbookView xWindow="9340" yWindow="-10" windowWidth="9370" windowHeight="8020"/>
  </bookViews>
  <sheets>
    <sheet name="Lieu d accouchement" sheetId="1" r:id="rId1"/>
  </sheets>
  <definedNames>
    <definedName name="_xlnm.Print_Titles" localSheetId="0">'Lieu d accouchement'!$1:$8</definedName>
  </definedNames>
  <calcPr calcId="162913"/>
</workbook>
</file>

<file path=xl/calcChain.xml><?xml version="1.0" encoding="utf-8"?>
<calcChain xmlns="http://schemas.openxmlformats.org/spreadsheetml/2006/main">
  <c r="W45" i="1" l="1"/>
  <c r="I45" i="1" s="1"/>
  <c r="B54" i="1"/>
  <c r="E54" i="1"/>
  <c r="H54" i="1"/>
  <c r="K54" i="1"/>
  <c r="N54" i="1"/>
  <c r="Q54" i="1"/>
  <c r="T54" i="1"/>
  <c r="B52" i="1"/>
  <c r="E52" i="1"/>
  <c r="H52" i="1"/>
  <c r="K52" i="1"/>
  <c r="N52" i="1"/>
  <c r="Q52" i="1"/>
  <c r="W52" i="1" s="1"/>
  <c r="U52" i="1" s="1"/>
  <c r="T52" i="1"/>
  <c r="W51" i="1"/>
  <c r="U51" i="1" s="1"/>
  <c r="W50" i="1"/>
  <c r="U50" i="1" s="1"/>
  <c r="B49" i="1"/>
  <c r="E49" i="1"/>
  <c r="H49" i="1"/>
  <c r="K49" i="1"/>
  <c r="N49" i="1"/>
  <c r="Q49" i="1"/>
  <c r="T49" i="1"/>
  <c r="W48" i="1"/>
  <c r="R48" i="1" s="1"/>
  <c r="W47" i="1"/>
  <c r="R47" i="1" s="1"/>
  <c r="U47" i="1"/>
  <c r="W46" i="1"/>
  <c r="R46" i="1" s="1"/>
  <c r="U46" i="1"/>
  <c r="B39" i="1"/>
  <c r="E39" i="1"/>
  <c r="K39" i="1"/>
  <c r="T39" i="1"/>
  <c r="H39" i="1"/>
  <c r="N39" i="1"/>
  <c r="Q39" i="1"/>
  <c r="W39" i="1"/>
  <c r="U39" i="1"/>
  <c r="R39" i="1"/>
  <c r="O39" i="1"/>
  <c r="L39" i="1"/>
  <c r="I39" i="1"/>
  <c r="F39" i="1"/>
  <c r="C39" i="1"/>
  <c r="B37" i="1"/>
  <c r="K37" i="1"/>
  <c r="T37" i="1"/>
  <c r="E37" i="1"/>
  <c r="H37" i="1"/>
  <c r="N37" i="1"/>
  <c r="Q37" i="1"/>
  <c r="W37" i="1"/>
  <c r="U37" i="1"/>
  <c r="R37" i="1"/>
  <c r="O37" i="1"/>
  <c r="L37" i="1"/>
  <c r="I37" i="1"/>
  <c r="F37" i="1"/>
  <c r="C37" i="1"/>
  <c r="W36" i="1"/>
  <c r="U36" i="1"/>
  <c r="R36" i="1"/>
  <c r="O36" i="1"/>
  <c r="L36" i="1"/>
  <c r="I36" i="1"/>
  <c r="F36" i="1"/>
  <c r="C36" i="1"/>
  <c r="W35" i="1"/>
  <c r="U35" i="1"/>
  <c r="R35" i="1"/>
  <c r="O35" i="1"/>
  <c r="L35" i="1"/>
  <c r="I35" i="1"/>
  <c r="F35" i="1"/>
  <c r="C35" i="1"/>
  <c r="B34" i="1"/>
  <c r="E34" i="1"/>
  <c r="K34" i="1"/>
  <c r="T34" i="1"/>
  <c r="H34" i="1"/>
  <c r="N34" i="1"/>
  <c r="Q34" i="1"/>
  <c r="W34" i="1"/>
  <c r="U34" i="1"/>
  <c r="R34" i="1"/>
  <c r="O34" i="1"/>
  <c r="L34" i="1"/>
  <c r="I34" i="1"/>
  <c r="F34" i="1"/>
  <c r="C34" i="1"/>
  <c r="W33" i="1"/>
  <c r="U33" i="1"/>
  <c r="R33" i="1"/>
  <c r="O33" i="1"/>
  <c r="L33" i="1"/>
  <c r="I33" i="1"/>
  <c r="F33" i="1"/>
  <c r="C33" i="1"/>
  <c r="W32" i="1"/>
  <c r="U32" i="1"/>
  <c r="R32" i="1"/>
  <c r="O32" i="1"/>
  <c r="L32" i="1"/>
  <c r="I32" i="1"/>
  <c r="F32" i="1"/>
  <c r="C32" i="1"/>
  <c r="W31" i="1"/>
  <c r="U31" i="1"/>
  <c r="R31" i="1"/>
  <c r="O31" i="1"/>
  <c r="L31" i="1"/>
  <c r="I31" i="1"/>
  <c r="F31" i="1"/>
  <c r="C31" i="1"/>
  <c r="W30" i="1"/>
  <c r="U30" i="1"/>
  <c r="R30" i="1"/>
  <c r="O30" i="1"/>
  <c r="L30" i="1"/>
  <c r="I30" i="1"/>
  <c r="F30" i="1"/>
  <c r="C30" i="1"/>
  <c r="B24" i="1"/>
  <c r="E24" i="1"/>
  <c r="H24" i="1"/>
  <c r="K24" i="1"/>
  <c r="N24" i="1"/>
  <c r="Q24" i="1"/>
  <c r="T24" i="1"/>
  <c r="W24" i="1"/>
  <c r="U24" i="1"/>
  <c r="R24" i="1"/>
  <c r="O24" i="1"/>
  <c r="L24" i="1"/>
  <c r="I24" i="1"/>
  <c r="F24" i="1"/>
  <c r="C24" i="1"/>
  <c r="B22" i="1"/>
  <c r="E22" i="1"/>
  <c r="H22" i="1"/>
  <c r="K22" i="1"/>
  <c r="N22" i="1"/>
  <c r="Q22" i="1"/>
  <c r="T22" i="1"/>
  <c r="W22" i="1"/>
  <c r="U22" i="1"/>
  <c r="R22" i="1"/>
  <c r="O22" i="1"/>
  <c r="L22" i="1"/>
  <c r="I22" i="1"/>
  <c r="F22" i="1"/>
  <c r="C22" i="1"/>
  <c r="W21" i="1"/>
  <c r="U21" i="1"/>
  <c r="R21" i="1"/>
  <c r="O21" i="1"/>
  <c r="L21" i="1"/>
  <c r="I21" i="1"/>
  <c r="F21" i="1"/>
  <c r="C21" i="1"/>
  <c r="W20" i="1"/>
  <c r="U20" i="1"/>
  <c r="R20" i="1"/>
  <c r="O20" i="1"/>
  <c r="L20" i="1"/>
  <c r="I20" i="1"/>
  <c r="F20" i="1"/>
  <c r="C20" i="1"/>
  <c r="B19" i="1"/>
  <c r="E19" i="1"/>
  <c r="H19" i="1"/>
  <c r="K19" i="1"/>
  <c r="N19" i="1"/>
  <c r="Q19" i="1"/>
  <c r="T19" i="1"/>
  <c r="W19" i="1"/>
  <c r="U19" i="1"/>
  <c r="R19" i="1"/>
  <c r="O19" i="1"/>
  <c r="L19" i="1"/>
  <c r="I19" i="1"/>
  <c r="F19" i="1"/>
  <c r="C19" i="1"/>
  <c r="W18" i="1"/>
  <c r="U18" i="1"/>
  <c r="R18" i="1"/>
  <c r="O18" i="1"/>
  <c r="L18" i="1"/>
  <c r="I18" i="1"/>
  <c r="F18" i="1"/>
  <c r="C18" i="1"/>
  <c r="W17" i="1"/>
  <c r="U17" i="1"/>
  <c r="R17" i="1"/>
  <c r="O17" i="1"/>
  <c r="L17" i="1"/>
  <c r="I17" i="1"/>
  <c r="F17" i="1"/>
  <c r="C17" i="1"/>
  <c r="W16" i="1"/>
  <c r="U16" i="1"/>
  <c r="R16" i="1"/>
  <c r="O16" i="1"/>
  <c r="L16" i="1"/>
  <c r="I16" i="1"/>
  <c r="F16" i="1"/>
  <c r="C16" i="1"/>
  <c r="W15" i="1"/>
  <c r="U15" i="1"/>
  <c r="R15" i="1"/>
  <c r="O15" i="1"/>
  <c r="L15" i="1"/>
  <c r="I15" i="1"/>
  <c r="F15" i="1"/>
  <c r="C15" i="1"/>
  <c r="C51" i="1" l="1"/>
  <c r="F51" i="1"/>
  <c r="I51" i="1"/>
  <c r="L51" i="1"/>
  <c r="O51" i="1"/>
  <c r="R51" i="1"/>
  <c r="C50" i="1"/>
  <c r="C52" i="1"/>
  <c r="F50" i="1"/>
  <c r="F52" i="1"/>
  <c r="I50" i="1"/>
  <c r="I52" i="1"/>
  <c r="L50" i="1"/>
  <c r="L52" i="1"/>
  <c r="O50" i="1"/>
  <c r="O52" i="1"/>
  <c r="R50" i="1"/>
  <c r="R52" i="1"/>
  <c r="U48" i="1"/>
  <c r="C48" i="1"/>
  <c r="F48" i="1"/>
  <c r="I48" i="1"/>
  <c r="L48" i="1"/>
  <c r="O48" i="1"/>
  <c r="C47" i="1"/>
  <c r="F47" i="1"/>
  <c r="I47" i="1"/>
  <c r="L47" i="1"/>
  <c r="O47" i="1"/>
  <c r="F46" i="1"/>
  <c r="C46" i="1"/>
  <c r="I46" i="1"/>
  <c r="L46" i="1"/>
  <c r="O46" i="1"/>
  <c r="W49" i="1"/>
  <c r="L45" i="1"/>
  <c r="O45" i="1"/>
  <c r="C45" i="1"/>
  <c r="U45" i="1"/>
  <c r="F45" i="1"/>
  <c r="W54" i="1"/>
  <c r="R45" i="1"/>
  <c r="L49" i="1" l="1"/>
  <c r="F49" i="1"/>
  <c r="O49" i="1"/>
  <c r="I49" i="1"/>
  <c r="U49" i="1"/>
  <c r="R49" i="1"/>
  <c r="C49" i="1"/>
  <c r="R54" i="1"/>
  <c r="L54" i="1"/>
  <c r="O54" i="1"/>
  <c r="I54" i="1"/>
  <c r="U54" i="1"/>
  <c r="F54" i="1"/>
  <c r="C54" i="1"/>
</calcChain>
</file>

<file path=xl/sharedStrings.xml><?xml version="1.0" encoding="utf-8"?>
<sst xmlns="http://schemas.openxmlformats.org/spreadsheetml/2006/main" count="108" uniqueCount="25">
  <si>
    <t>Lieu d'accouchement</t>
  </si>
  <si>
    <t>HPLG</t>
  </si>
  <si>
    <t>À domicile</t>
  </si>
  <si>
    <t>Autres</t>
  </si>
  <si>
    <t>Montréal</t>
  </si>
  <si>
    <t>Laval</t>
  </si>
  <si>
    <t>Laurentides</t>
  </si>
  <si>
    <t>Total</t>
  </si>
  <si>
    <t>N</t>
  </si>
  <si>
    <t>%</t>
  </si>
  <si>
    <t>D'Autray</t>
  </si>
  <si>
    <t>Joliette</t>
  </si>
  <si>
    <t>Matawinie</t>
  </si>
  <si>
    <t>Montcalm</t>
  </si>
  <si>
    <t>Lanaudière-Nord</t>
  </si>
  <si>
    <t>L'Assomption</t>
  </si>
  <si>
    <t>Les Moulins</t>
  </si>
  <si>
    <t>Lanaudière</t>
  </si>
  <si>
    <t>Lanaudière-Sud</t>
  </si>
  <si>
    <r>
      <t xml:space="preserve">Toute information extraite de la fiche indicateur ci-jointe devra porter la source suivante : 
CISSS de Lanaudière, Direction de santé publique, Service de surveillance, recherche et évaluation, </t>
    </r>
    <r>
      <rPr>
        <i/>
        <sz val="8"/>
        <color theme="0"/>
        <rFont val="Arial"/>
        <family val="2"/>
      </rPr>
      <t>Lieu d'accouchement,</t>
    </r>
    <r>
      <rPr>
        <sz val="8"/>
        <color theme="0"/>
        <rFont val="Arial"/>
        <family val="2"/>
      </rPr>
      <t xml:space="preserve"> version juin 2016.</t>
    </r>
  </si>
  <si>
    <t>CHDL</t>
  </si>
  <si>
    <r>
      <t xml:space="preserve">Naissances vivantes selon le territoire de résidence de la mère et le lieu d'accouchement, MRC, Lanaudière-Nord, Lanaudière-Sud et Lanaudière, 2019 à 2021 </t>
    </r>
    <r>
      <rPr>
        <b/>
        <i/>
        <sz val="8"/>
        <rFont val="Arial"/>
        <family val="2"/>
      </rPr>
      <t>(N et %)</t>
    </r>
  </si>
  <si>
    <t>Source : MSSS, Fichier des naissances vivantes, 2019 à 2021.</t>
  </si>
  <si>
    <t>Mise à jour des tableaux : septembre 2023</t>
  </si>
  <si>
    <r>
      <t xml:space="preserve">HPLG : Hôpital Pierre-Le Gardeur
CHDL : Centre hospitalier De Lanaudière
</t>
    </r>
    <r>
      <rPr>
        <b/>
        <sz val="8"/>
        <rFont val="Arial"/>
        <family val="2"/>
      </rPr>
      <t>Notes :</t>
    </r>
    <r>
      <rPr>
        <b/>
        <vertAlign val="superscript"/>
        <sz val="8"/>
        <rFont val="Arial"/>
        <family val="2"/>
      </rPr>
      <t xml:space="preserve"> 
</t>
    </r>
    <r>
      <rPr>
        <b/>
        <sz val="8"/>
        <rFont val="Arial"/>
        <family val="2"/>
      </rPr>
      <t>Les données des fichiers fermés des naissances, pour les années 2019 à 2021, excluent les événements de résidents québécois survenus au Manitoba.
En raison de l'arrondissement à une seule décimale, un pourcentage peut avoir une valeur de 0,0 même s'il y a un ou des évènements. 
Les totaux peuvent ne pas correspondre à la somme de leurs parties en raison des arrondis.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</si>
</sst>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56"/>
      <name val="Arial"/>
      <family val="2"/>
    </font>
    <font>
      <b/>
      <sz val="8"/>
      <color theme="4" tint="-0.499984740745262"/>
      <name val="Arial"/>
      <family val="2"/>
    </font>
    <font>
      <u/>
      <sz val="8"/>
      <color theme="10"/>
      <name val="Arial"/>
      <family val="2"/>
    </font>
    <font>
      <u/>
      <sz val="8"/>
      <color theme="0"/>
      <name val="Arial"/>
      <family val="2"/>
    </font>
    <font>
      <i/>
      <sz val="8"/>
      <color theme="0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double">
        <color indexed="56"/>
      </right>
      <top style="thin">
        <color indexed="56"/>
      </top>
      <bottom style="thin">
        <color indexed="56"/>
      </bottom>
      <diagonal/>
    </border>
    <border>
      <left/>
      <right style="double">
        <color indexed="56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/>
      <bottom/>
      <diagonal/>
    </border>
    <border>
      <left/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 style="thin">
        <color indexed="56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56"/>
      </right>
      <top style="thin">
        <color indexed="56"/>
      </top>
      <bottom style="double">
        <color indexed="56"/>
      </bottom>
      <diagonal/>
    </border>
    <border>
      <left style="double">
        <color indexed="56"/>
      </left>
      <right/>
      <top style="thin">
        <color indexed="56"/>
      </top>
      <bottom/>
      <diagonal/>
    </border>
    <border>
      <left style="double">
        <color indexed="56"/>
      </left>
      <right/>
      <top style="thin">
        <color indexed="56"/>
      </top>
      <bottom style="double">
        <color indexed="56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3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://www.cisss-lanaudiere.gouv.qc.ca/fileadmin/internet/cisss_lanaudiere/Documentation/Sylia_statistiques_regionales/Grossesses_naissances_et_perinatalite/Nais_lieu_acco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tabSelected="1" zoomScaleNormal="100" workbookViewId="0">
      <selection sqref="A1:X1"/>
    </sheetView>
  </sheetViews>
  <sheetFormatPr baseColWidth="10" defaultColWidth="12" defaultRowHeight="10" x14ac:dyDescent="0.2"/>
  <cols>
    <col min="1" max="1" width="27.33203125" style="1" customWidth="1"/>
    <col min="2" max="3" width="5.88671875" style="2" customWidth="1"/>
    <col min="4" max="4" width="1.88671875" style="2" customWidth="1"/>
    <col min="5" max="6" width="5.88671875" style="2" customWidth="1"/>
    <col min="7" max="7" width="1.88671875" style="2" customWidth="1"/>
    <col min="8" max="9" width="5.88671875" style="2" customWidth="1"/>
    <col min="10" max="10" width="1.88671875" style="2" customWidth="1"/>
    <col min="11" max="12" width="5.88671875" style="2" customWidth="1"/>
    <col min="13" max="13" width="1.88671875" style="2" customWidth="1"/>
    <col min="14" max="15" width="5.88671875" style="2" customWidth="1"/>
    <col min="16" max="16" width="1.88671875" style="2" customWidth="1"/>
    <col min="17" max="18" width="5.88671875" style="2" customWidth="1"/>
    <col min="19" max="19" width="1.88671875" style="2" customWidth="1"/>
    <col min="20" max="21" width="5.88671875" style="2" customWidth="1"/>
    <col min="22" max="22" width="1.88671875" style="2" customWidth="1"/>
    <col min="23" max="23" width="5.88671875" style="2" customWidth="1"/>
    <col min="24" max="24" width="6.44140625" style="1" customWidth="1"/>
    <col min="25" max="16384" width="12" style="1"/>
  </cols>
  <sheetData>
    <row r="1" spans="1:27" ht="35.25" customHeight="1" x14ac:dyDescent="0.2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7" ht="17.25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7" s="34" customFormat="1" ht="33" customHeight="1" x14ac:dyDescent="0.2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7" s="4" customFormat="1" ht="15.75" customHeight="1" x14ac:dyDescent="0.2">
      <c r="A4" s="50" t="s">
        <v>22</v>
      </c>
      <c r="B4" s="50"/>
      <c r="C4" s="50"/>
      <c r="D4" s="50"/>
      <c r="E4" s="5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7" s="4" customFormat="1" ht="6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7" x14ac:dyDescent="0.2">
      <c r="A6" s="49" t="s">
        <v>23</v>
      </c>
      <c r="B6" s="49"/>
      <c r="C6" s="4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5"/>
      <c r="R6" s="5"/>
      <c r="S6" s="5"/>
      <c r="T6" s="5"/>
      <c r="U6" s="5"/>
      <c r="V6" s="5"/>
      <c r="W6" s="5"/>
    </row>
    <row r="7" spans="1:27" ht="6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  <c r="Q7" s="5"/>
      <c r="R7" s="5"/>
      <c r="S7" s="5"/>
      <c r="T7" s="5"/>
      <c r="U7" s="5"/>
      <c r="V7" s="5"/>
      <c r="W7" s="5"/>
    </row>
    <row r="8" spans="1:27" ht="81.5" customHeight="1" x14ac:dyDescent="0.2">
      <c r="A8" s="46" t="s">
        <v>24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11" spans="1:27" ht="18" customHeight="1" thickBot="1" x14ac:dyDescent="0.25">
      <c r="A11" s="6">
        <v>2019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7" ht="15.75" customHeight="1" thickTop="1" x14ac:dyDescent="0.2">
      <c r="A12" s="24"/>
      <c r="B12" s="42" t="s">
        <v>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25"/>
      <c r="X12" s="25"/>
    </row>
    <row r="13" spans="1:27" ht="21.75" customHeight="1" x14ac:dyDescent="0.2">
      <c r="B13" s="41" t="s">
        <v>1</v>
      </c>
      <c r="C13" s="41"/>
      <c r="D13" s="41"/>
      <c r="E13" s="41" t="s">
        <v>20</v>
      </c>
      <c r="F13" s="41"/>
      <c r="G13" s="41"/>
      <c r="H13" s="41" t="s">
        <v>2</v>
      </c>
      <c r="I13" s="41"/>
      <c r="J13" s="41"/>
      <c r="K13" s="41" t="s">
        <v>4</v>
      </c>
      <c r="L13" s="41"/>
      <c r="M13" s="41"/>
      <c r="N13" s="41" t="s">
        <v>5</v>
      </c>
      <c r="O13" s="41"/>
      <c r="P13" s="41"/>
      <c r="Q13" s="41" t="s">
        <v>6</v>
      </c>
      <c r="R13" s="41"/>
      <c r="S13" s="41"/>
      <c r="T13" s="43" t="s">
        <v>3</v>
      </c>
      <c r="U13" s="43"/>
      <c r="V13" s="44"/>
      <c r="W13" s="41" t="s">
        <v>7</v>
      </c>
      <c r="X13" s="41"/>
    </row>
    <row r="14" spans="1:27" s="2" customFormat="1" ht="15" customHeight="1" x14ac:dyDescent="0.2">
      <c r="B14" s="28" t="s">
        <v>8</v>
      </c>
      <c r="C14" s="28" t="s">
        <v>9</v>
      </c>
      <c r="D14" s="28"/>
      <c r="E14" s="28" t="s">
        <v>8</v>
      </c>
      <c r="F14" s="28" t="s">
        <v>9</v>
      </c>
      <c r="G14" s="28"/>
      <c r="H14" s="28" t="s">
        <v>8</v>
      </c>
      <c r="I14" s="28" t="s">
        <v>9</v>
      </c>
      <c r="J14" s="28"/>
      <c r="K14" s="28" t="s">
        <v>8</v>
      </c>
      <c r="L14" s="28" t="s">
        <v>9</v>
      </c>
      <c r="M14" s="28"/>
      <c r="N14" s="28" t="s">
        <v>8</v>
      </c>
      <c r="O14" s="28" t="s">
        <v>9</v>
      </c>
      <c r="P14" s="28"/>
      <c r="Q14" s="28" t="s">
        <v>8</v>
      </c>
      <c r="R14" s="28" t="s">
        <v>9</v>
      </c>
      <c r="S14" s="28"/>
      <c r="T14" s="28" t="s">
        <v>8</v>
      </c>
      <c r="U14" s="22" t="s">
        <v>9</v>
      </c>
      <c r="V14" s="23"/>
      <c r="W14" s="28" t="s">
        <v>8</v>
      </c>
      <c r="X14" s="28" t="s">
        <v>9</v>
      </c>
    </row>
    <row r="15" spans="1:27" ht="12.15" customHeight="1" x14ac:dyDescent="0.2">
      <c r="A15" s="10" t="s">
        <v>10</v>
      </c>
      <c r="B15" s="11">
        <v>182</v>
      </c>
      <c r="C15" s="12">
        <f t="shared" ref="C15:C22" si="0">B15/$W15*100</f>
        <v>42.325581395348841</v>
      </c>
      <c r="D15" s="12"/>
      <c r="E15" s="11">
        <v>200</v>
      </c>
      <c r="F15" s="12">
        <f t="shared" ref="F15:F22" si="1">E15/$W15*100</f>
        <v>46.511627906976742</v>
      </c>
      <c r="G15" s="12"/>
      <c r="H15" s="11">
        <v>1</v>
      </c>
      <c r="I15" s="12">
        <f t="shared" ref="I15:I22" si="2">H15/$W15*100</f>
        <v>0.23255813953488372</v>
      </c>
      <c r="J15" s="12"/>
      <c r="K15" s="11">
        <v>17</v>
      </c>
      <c r="L15" s="12">
        <f>K15/$W15*100</f>
        <v>3.9534883720930232</v>
      </c>
      <c r="M15" s="12"/>
      <c r="N15" s="14">
        <v>3</v>
      </c>
      <c r="O15" s="12">
        <f>N15/$W15*100</f>
        <v>0.69767441860465118</v>
      </c>
      <c r="P15" s="12"/>
      <c r="Q15" s="11">
        <v>10</v>
      </c>
      <c r="R15" s="12">
        <f>Q15/$W15*100</f>
        <v>2.3255813953488373</v>
      </c>
      <c r="S15" s="12"/>
      <c r="T15" s="11">
        <v>17</v>
      </c>
      <c r="U15" s="12">
        <f>T15/$W15*100</f>
        <v>3.9534883720930232</v>
      </c>
      <c r="V15" s="13"/>
      <c r="W15" s="32">
        <f>SUM(B15,E15,H15,K15,N15,Q15,T15)</f>
        <v>430</v>
      </c>
      <c r="X15" s="12">
        <v>100</v>
      </c>
      <c r="AA15" s="11"/>
    </row>
    <row r="16" spans="1:27" ht="12.15" customHeight="1" x14ac:dyDescent="0.2">
      <c r="A16" s="10" t="s">
        <v>11</v>
      </c>
      <c r="B16" s="11">
        <v>39</v>
      </c>
      <c r="C16" s="12">
        <f t="shared" si="0"/>
        <v>5.9451219512195124</v>
      </c>
      <c r="D16" s="12"/>
      <c r="E16" s="11">
        <v>551</v>
      </c>
      <c r="F16" s="12">
        <f t="shared" si="1"/>
        <v>83.993902439024396</v>
      </c>
      <c r="G16" s="12"/>
      <c r="H16" s="11">
        <v>12</v>
      </c>
      <c r="I16" s="12">
        <f t="shared" si="2"/>
        <v>1.8292682926829267</v>
      </c>
      <c r="J16" s="12"/>
      <c r="K16" s="11">
        <v>37</v>
      </c>
      <c r="L16" s="12">
        <f t="shared" ref="L16:L22" si="3">K16/$W16*100</f>
        <v>5.6402439024390247</v>
      </c>
      <c r="M16" s="12"/>
      <c r="N16" s="14">
        <v>3</v>
      </c>
      <c r="O16" s="12">
        <f t="shared" ref="O16:O22" si="4">N16/$W16*100</f>
        <v>0.45731707317073167</v>
      </c>
      <c r="P16" s="12"/>
      <c r="Q16" s="11">
        <v>9</v>
      </c>
      <c r="R16" s="12">
        <f t="shared" ref="R16:R22" si="5">Q16/$W16*100</f>
        <v>1.3719512195121952</v>
      </c>
      <c r="S16" s="12"/>
      <c r="T16" s="11">
        <v>5</v>
      </c>
      <c r="U16" s="12">
        <f t="shared" ref="U16:U22" si="6">T16/$W16*100</f>
        <v>0.76219512195121952</v>
      </c>
      <c r="V16" s="13"/>
      <c r="W16" s="20">
        <f t="shared" ref="W16:W22" si="7">SUM(B16,E16,H16,K16,N16,Q16,T16)</f>
        <v>656</v>
      </c>
      <c r="X16" s="12">
        <v>100</v>
      </c>
      <c r="AA16" s="11"/>
    </row>
    <row r="17" spans="1:27" ht="12.15" customHeight="1" x14ac:dyDescent="0.2">
      <c r="A17" s="10" t="s">
        <v>12</v>
      </c>
      <c r="B17" s="11">
        <v>27</v>
      </c>
      <c r="C17" s="12">
        <f t="shared" si="0"/>
        <v>6.1224489795918364</v>
      </c>
      <c r="D17" s="12"/>
      <c r="E17" s="11">
        <v>342</v>
      </c>
      <c r="F17" s="12">
        <f t="shared" si="1"/>
        <v>77.551020408163268</v>
      </c>
      <c r="G17" s="12"/>
      <c r="H17" s="11">
        <v>0</v>
      </c>
      <c r="I17" s="12">
        <f t="shared" si="2"/>
        <v>0</v>
      </c>
      <c r="J17" s="12"/>
      <c r="K17" s="11">
        <v>17</v>
      </c>
      <c r="L17" s="12">
        <f t="shared" si="3"/>
        <v>3.8548752834467117</v>
      </c>
      <c r="M17" s="12"/>
      <c r="N17" s="14">
        <v>5</v>
      </c>
      <c r="O17" s="12">
        <f t="shared" si="4"/>
        <v>1.1337868480725624</v>
      </c>
      <c r="P17" s="12"/>
      <c r="Q17" s="11">
        <v>43</v>
      </c>
      <c r="R17" s="12">
        <f t="shared" si="5"/>
        <v>9.7505668934240362</v>
      </c>
      <c r="S17" s="12"/>
      <c r="T17" s="11">
        <v>7</v>
      </c>
      <c r="U17" s="12">
        <f t="shared" si="6"/>
        <v>1.5873015873015872</v>
      </c>
      <c r="V17" s="13"/>
      <c r="W17" s="20">
        <f t="shared" si="7"/>
        <v>441</v>
      </c>
      <c r="X17" s="12">
        <v>100</v>
      </c>
      <c r="AA17" s="11"/>
    </row>
    <row r="18" spans="1:27" ht="12.15" customHeight="1" x14ac:dyDescent="0.2">
      <c r="A18" s="10" t="s">
        <v>13</v>
      </c>
      <c r="B18" s="11">
        <v>357</v>
      </c>
      <c r="C18" s="12">
        <f t="shared" si="0"/>
        <v>46.423927178153448</v>
      </c>
      <c r="D18" s="12"/>
      <c r="E18" s="11">
        <v>196</v>
      </c>
      <c r="F18" s="12">
        <f t="shared" si="1"/>
        <v>25.487646293888165</v>
      </c>
      <c r="G18" s="12"/>
      <c r="H18" s="11">
        <v>6</v>
      </c>
      <c r="I18" s="12">
        <f t="shared" si="2"/>
        <v>0.78023407022106639</v>
      </c>
      <c r="J18" s="12"/>
      <c r="K18" s="11">
        <v>42</v>
      </c>
      <c r="L18" s="12">
        <f t="shared" si="3"/>
        <v>5.4616384915474647</v>
      </c>
      <c r="M18" s="12"/>
      <c r="N18" s="11">
        <v>57</v>
      </c>
      <c r="O18" s="12">
        <f t="shared" si="4"/>
        <v>7.4122236671001307</v>
      </c>
      <c r="P18" s="12"/>
      <c r="Q18" s="11">
        <v>109</v>
      </c>
      <c r="R18" s="12">
        <f t="shared" si="5"/>
        <v>14.174252275682706</v>
      </c>
      <c r="S18" s="12"/>
      <c r="T18" s="11">
        <v>2</v>
      </c>
      <c r="U18" s="12">
        <f t="shared" si="6"/>
        <v>0.26007802340702213</v>
      </c>
      <c r="V18" s="13"/>
      <c r="W18" s="20">
        <f t="shared" si="7"/>
        <v>769</v>
      </c>
      <c r="X18" s="12">
        <v>100</v>
      </c>
      <c r="AA18" s="11"/>
    </row>
    <row r="19" spans="1:27" ht="12.15" customHeight="1" x14ac:dyDescent="0.2">
      <c r="A19" s="15" t="s">
        <v>14</v>
      </c>
      <c r="B19" s="16">
        <f>SUM(B15:B18)</f>
        <v>605</v>
      </c>
      <c r="C19" s="21">
        <f t="shared" si="0"/>
        <v>26.35017421602787</v>
      </c>
      <c r="D19" s="21"/>
      <c r="E19" s="16">
        <f>SUM(E15:E18)</f>
        <v>1289</v>
      </c>
      <c r="F19" s="21">
        <f t="shared" si="1"/>
        <v>56.141114982578401</v>
      </c>
      <c r="G19" s="21"/>
      <c r="H19" s="16">
        <f>SUM(H15:H18)</f>
        <v>19</v>
      </c>
      <c r="I19" s="21">
        <f t="shared" si="2"/>
        <v>0.82752613240418116</v>
      </c>
      <c r="J19" s="21"/>
      <c r="K19" s="16">
        <f>SUM(K15:K18)</f>
        <v>113</v>
      </c>
      <c r="L19" s="21">
        <f t="shared" si="3"/>
        <v>4.9216027874564459</v>
      </c>
      <c r="M19" s="21"/>
      <c r="N19" s="16">
        <f>SUM(N15:N18)</f>
        <v>68</v>
      </c>
      <c r="O19" s="21">
        <f t="shared" si="4"/>
        <v>2.9616724738675959</v>
      </c>
      <c r="P19" s="21"/>
      <c r="Q19" s="16">
        <f>SUM(Q15:Q18)</f>
        <v>171</v>
      </c>
      <c r="R19" s="21">
        <f t="shared" si="5"/>
        <v>7.4477351916376309</v>
      </c>
      <c r="S19" s="21"/>
      <c r="T19" s="16">
        <f>SUM(T15:T18)</f>
        <v>31</v>
      </c>
      <c r="U19" s="21">
        <f t="shared" si="6"/>
        <v>1.3501742160278747</v>
      </c>
      <c r="V19" s="18"/>
      <c r="W19" s="33">
        <f t="shared" si="7"/>
        <v>2296</v>
      </c>
      <c r="X19" s="12">
        <v>100</v>
      </c>
      <c r="AA19" s="16"/>
    </row>
    <row r="20" spans="1:27" ht="12.15" customHeight="1" x14ac:dyDescent="0.2">
      <c r="A20" s="10" t="s">
        <v>15</v>
      </c>
      <c r="B20" s="11">
        <v>944</v>
      </c>
      <c r="C20" s="12">
        <f t="shared" si="0"/>
        <v>79.327731092436977</v>
      </c>
      <c r="D20" s="12"/>
      <c r="E20" s="11">
        <v>27</v>
      </c>
      <c r="F20" s="12">
        <f t="shared" si="1"/>
        <v>2.26890756302521</v>
      </c>
      <c r="G20" s="12"/>
      <c r="H20" s="11">
        <v>9</v>
      </c>
      <c r="I20" s="12">
        <f t="shared" si="2"/>
        <v>0.75630252100840334</v>
      </c>
      <c r="J20" s="12"/>
      <c r="K20" s="11">
        <v>169</v>
      </c>
      <c r="L20" s="12">
        <f t="shared" si="3"/>
        <v>14.201680672268907</v>
      </c>
      <c r="M20" s="12"/>
      <c r="N20" s="14">
        <v>24</v>
      </c>
      <c r="O20" s="12">
        <f t="shared" si="4"/>
        <v>2.0168067226890756</v>
      </c>
      <c r="P20" s="12"/>
      <c r="Q20" s="11">
        <v>8</v>
      </c>
      <c r="R20" s="12">
        <f t="shared" si="5"/>
        <v>0.67226890756302526</v>
      </c>
      <c r="S20" s="12"/>
      <c r="T20" s="11">
        <v>9</v>
      </c>
      <c r="U20" s="12">
        <f t="shared" si="6"/>
        <v>0.75630252100840334</v>
      </c>
      <c r="V20" s="13"/>
      <c r="W20" s="20">
        <f t="shared" si="7"/>
        <v>1190</v>
      </c>
      <c r="X20" s="12">
        <v>100</v>
      </c>
      <c r="AA20" s="11"/>
    </row>
    <row r="21" spans="1:27" ht="12.15" customHeight="1" x14ac:dyDescent="0.2">
      <c r="A21" s="10" t="s">
        <v>16</v>
      </c>
      <c r="B21" s="11">
        <v>1019</v>
      </c>
      <c r="C21" s="12">
        <f t="shared" si="0"/>
        <v>60.727056019070325</v>
      </c>
      <c r="D21" s="12"/>
      <c r="E21" s="11">
        <v>9</v>
      </c>
      <c r="F21" s="12">
        <f t="shared" si="1"/>
        <v>0.53635280095351612</v>
      </c>
      <c r="G21" s="12"/>
      <c r="H21" s="11">
        <v>10</v>
      </c>
      <c r="I21" s="12">
        <f t="shared" si="2"/>
        <v>0.59594755661501786</v>
      </c>
      <c r="J21" s="12"/>
      <c r="K21" s="11">
        <v>268</v>
      </c>
      <c r="L21" s="12">
        <f t="shared" si="3"/>
        <v>15.971394517282478</v>
      </c>
      <c r="M21" s="12"/>
      <c r="N21" s="14">
        <v>273</v>
      </c>
      <c r="O21" s="12">
        <f t="shared" si="4"/>
        <v>16.269368295589988</v>
      </c>
      <c r="P21" s="12"/>
      <c r="Q21" s="11">
        <v>93</v>
      </c>
      <c r="R21" s="12">
        <f t="shared" si="5"/>
        <v>5.5423122765196657</v>
      </c>
      <c r="S21" s="12"/>
      <c r="T21" s="11">
        <v>6</v>
      </c>
      <c r="U21" s="12">
        <f t="shared" si="6"/>
        <v>0.35756853396901073</v>
      </c>
      <c r="V21" s="13"/>
      <c r="W21" s="20">
        <f t="shared" si="7"/>
        <v>1678</v>
      </c>
      <c r="X21" s="12">
        <v>100</v>
      </c>
      <c r="AA21" s="11"/>
    </row>
    <row r="22" spans="1:27" s="19" customFormat="1" ht="12.15" customHeight="1" x14ac:dyDescent="0.2">
      <c r="A22" s="15" t="s">
        <v>18</v>
      </c>
      <c r="B22" s="16">
        <f>SUM(B20:B21)</f>
        <v>1963</v>
      </c>
      <c r="C22" s="21">
        <f t="shared" si="0"/>
        <v>68.444909344490938</v>
      </c>
      <c r="D22" s="17"/>
      <c r="E22" s="16">
        <f>SUM(E20:E21)</f>
        <v>36</v>
      </c>
      <c r="F22" s="21">
        <f t="shared" si="1"/>
        <v>1.2552301255230125</v>
      </c>
      <c r="G22" s="17"/>
      <c r="H22" s="16">
        <f>SUM(H20:H21)</f>
        <v>19</v>
      </c>
      <c r="I22" s="21">
        <f t="shared" si="2"/>
        <v>0.66248256624825663</v>
      </c>
      <c r="J22" s="17"/>
      <c r="K22" s="16">
        <f>SUM(K20:K21)</f>
        <v>437</v>
      </c>
      <c r="L22" s="21">
        <f t="shared" si="3"/>
        <v>15.237099023709902</v>
      </c>
      <c r="M22" s="17"/>
      <c r="N22" s="16">
        <f>SUM(N20:N21)</f>
        <v>297</v>
      </c>
      <c r="O22" s="21">
        <f t="shared" si="4"/>
        <v>10.355648535564853</v>
      </c>
      <c r="P22" s="17"/>
      <c r="Q22" s="16">
        <f>SUM(Q20:Q21)</f>
        <v>101</v>
      </c>
      <c r="R22" s="21">
        <f t="shared" si="5"/>
        <v>3.5216178521617856</v>
      </c>
      <c r="S22" s="17"/>
      <c r="T22" s="16">
        <f>SUM(T20:T21)</f>
        <v>15</v>
      </c>
      <c r="U22" s="21">
        <f t="shared" si="6"/>
        <v>0.52301255230125521</v>
      </c>
      <c r="V22" s="18"/>
      <c r="W22" s="33">
        <f t="shared" si="7"/>
        <v>2868</v>
      </c>
      <c r="X22" s="17">
        <v>100</v>
      </c>
      <c r="AA22" s="16"/>
    </row>
    <row r="23" spans="1:27" ht="3.75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8"/>
      <c r="X23" s="8"/>
    </row>
    <row r="24" spans="1:27" ht="18.75" customHeight="1" thickBot="1" x14ac:dyDescent="0.25">
      <c r="A24" s="26" t="s">
        <v>17</v>
      </c>
      <c r="B24" s="29">
        <f>SUM(B15:B18,B20:B21)</f>
        <v>2568</v>
      </c>
      <c r="C24" s="30">
        <f>B24/$W24*100</f>
        <v>49.728892331525948</v>
      </c>
      <c r="D24" s="30"/>
      <c r="E24" s="29">
        <f>SUM(E15:E18,E20:E21)</f>
        <v>1325</v>
      </c>
      <c r="F24" s="30">
        <f>E24/$W24*100</f>
        <v>25.658404337722697</v>
      </c>
      <c r="G24" s="30"/>
      <c r="H24" s="29">
        <f>SUM(H15:H18,H20:H21)</f>
        <v>38</v>
      </c>
      <c r="I24" s="30">
        <f>H24/$W24*100</f>
        <v>0.73586367157242449</v>
      </c>
      <c r="J24" s="30"/>
      <c r="K24" s="29">
        <f>SUM(K15:K18,K20:K21)</f>
        <v>550</v>
      </c>
      <c r="L24" s="30">
        <f>K24/$W24*100</f>
        <v>10.650658404337724</v>
      </c>
      <c r="M24" s="30"/>
      <c r="N24" s="29">
        <f>SUM(N15:N18,N20:N21)</f>
        <v>365</v>
      </c>
      <c r="O24" s="30">
        <f>N24/$W24*100</f>
        <v>7.0681642137877612</v>
      </c>
      <c r="P24" s="30"/>
      <c r="Q24" s="29">
        <f>SUM(Q15:Q18,Q20:Q21)</f>
        <v>272</v>
      </c>
      <c r="R24" s="30">
        <f>Q24/$W24*100</f>
        <v>5.2672347017815646</v>
      </c>
      <c r="S24" s="30"/>
      <c r="T24" s="29">
        <f>SUM(T15:T18,T20:T21)</f>
        <v>46</v>
      </c>
      <c r="U24" s="30">
        <f>T24/$W24*100</f>
        <v>0.89078233927188233</v>
      </c>
      <c r="V24" s="31"/>
      <c r="W24" s="35">
        <f>SUM(B24,E24,H24,K24,N24,Q24,T24)</f>
        <v>5164</v>
      </c>
      <c r="X24" s="30">
        <v>100</v>
      </c>
    </row>
    <row r="25" spans="1:27" ht="10.5" thickTop="1" x14ac:dyDescent="0.2"/>
    <row r="26" spans="1:27" ht="18" customHeight="1" thickBot="1" x14ac:dyDescent="0.25">
      <c r="A26" s="6">
        <v>2020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7" ht="15.75" customHeight="1" thickTop="1" x14ac:dyDescent="0.2">
      <c r="A27" s="24"/>
      <c r="B27" s="42" t="s"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25"/>
      <c r="X27" s="25"/>
    </row>
    <row r="28" spans="1:27" ht="21.75" customHeight="1" x14ac:dyDescent="0.2">
      <c r="B28" s="41" t="s">
        <v>1</v>
      </c>
      <c r="C28" s="41"/>
      <c r="D28" s="41"/>
      <c r="E28" s="41" t="s">
        <v>20</v>
      </c>
      <c r="F28" s="41"/>
      <c r="G28" s="41"/>
      <c r="H28" s="41" t="s">
        <v>2</v>
      </c>
      <c r="I28" s="41"/>
      <c r="J28" s="41"/>
      <c r="K28" s="41" t="s">
        <v>4</v>
      </c>
      <c r="L28" s="41"/>
      <c r="M28" s="41"/>
      <c r="N28" s="41" t="s">
        <v>5</v>
      </c>
      <c r="O28" s="41"/>
      <c r="P28" s="41"/>
      <c r="Q28" s="41" t="s">
        <v>6</v>
      </c>
      <c r="R28" s="41"/>
      <c r="S28" s="41"/>
      <c r="T28" s="43" t="s">
        <v>3</v>
      </c>
      <c r="U28" s="43"/>
      <c r="V28" s="44"/>
      <c r="W28" s="41" t="s">
        <v>7</v>
      </c>
      <c r="X28" s="41"/>
    </row>
    <row r="29" spans="1:27" s="2" customFormat="1" ht="15" customHeight="1" x14ac:dyDescent="0.2">
      <c r="B29" s="28" t="s">
        <v>8</v>
      </c>
      <c r="C29" s="28" t="s">
        <v>9</v>
      </c>
      <c r="D29" s="28"/>
      <c r="E29" s="28" t="s">
        <v>8</v>
      </c>
      <c r="F29" s="28" t="s">
        <v>9</v>
      </c>
      <c r="G29" s="28"/>
      <c r="H29" s="28" t="s">
        <v>8</v>
      </c>
      <c r="I29" s="28" t="s">
        <v>9</v>
      </c>
      <c r="J29" s="28"/>
      <c r="K29" s="28" t="s">
        <v>8</v>
      </c>
      <c r="L29" s="28" t="s">
        <v>9</v>
      </c>
      <c r="M29" s="28"/>
      <c r="N29" s="28" t="s">
        <v>8</v>
      </c>
      <c r="O29" s="28" t="s">
        <v>9</v>
      </c>
      <c r="P29" s="28"/>
      <c r="Q29" s="28" t="s">
        <v>8</v>
      </c>
      <c r="R29" s="28" t="s">
        <v>9</v>
      </c>
      <c r="S29" s="28"/>
      <c r="T29" s="28" t="s">
        <v>8</v>
      </c>
      <c r="U29" s="22" t="s">
        <v>9</v>
      </c>
      <c r="V29" s="23"/>
      <c r="W29" s="28" t="s">
        <v>8</v>
      </c>
      <c r="X29" s="28" t="s">
        <v>9</v>
      </c>
    </row>
    <row r="30" spans="1:27" ht="12.15" customHeight="1" x14ac:dyDescent="0.2">
      <c r="A30" s="10" t="s">
        <v>10</v>
      </c>
      <c r="B30" s="36">
        <v>144</v>
      </c>
      <c r="C30" s="37">
        <f t="shared" ref="C30:C37" si="8">B30/$W30*100</f>
        <v>34.532374100719423</v>
      </c>
      <c r="D30" s="37"/>
      <c r="E30" s="36">
        <v>227</v>
      </c>
      <c r="F30" s="37">
        <f t="shared" ref="F30:F37" si="9">E30/$W30*100</f>
        <v>54.436450839328529</v>
      </c>
      <c r="G30" s="37"/>
      <c r="H30" s="36">
        <v>1</v>
      </c>
      <c r="I30" s="37">
        <f t="shared" ref="I30:I37" si="10">H30/$W30*100</f>
        <v>0.23980815347721821</v>
      </c>
      <c r="J30" s="37"/>
      <c r="K30" s="36">
        <v>23</v>
      </c>
      <c r="L30" s="37">
        <f>K30/$W30*100</f>
        <v>5.5155875299760186</v>
      </c>
      <c r="M30" s="37"/>
      <c r="N30" s="38">
        <v>3</v>
      </c>
      <c r="O30" s="37">
        <f>N30/$W30*100</f>
        <v>0.71942446043165476</v>
      </c>
      <c r="P30" s="37"/>
      <c r="Q30" s="36">
        <v>6</v>
      </c>
      <c r="R30" s="37">
        <f>Q30/$W30*100</f>
        <v>1.4388489208633095</v>
      </c>
      <c r="S30" s="37"/>
      <c r="T30" s="36">
        <v>13</v>
      </c>
      <c r="U30" s="12">
        <f>T30/$W30*100</f>
        <v>3.1175059952038371</v>
      </c>
      <c r="V30" s="13"/>
      <c r="W30" s="32">
        <f>SUM(B30,E30,H30,K30,N30,Q30,T30)</f>
        <v>417</v>
      </c>
      <c r="X30" s="12">
        <v>100</v>
      </c>
      <c r="AA30" s="11"/>
    </row>
    <row r="31" spans="1:27" ht="12.15" customHeight="1" x14ac:dyDescent="0.2">
      <c r="A31" s="10" t="s">
        <v>11</v>
      </c>
      <c r="B31" s="36">
        <v>56</v>
      </c>
      <c r="C31" s="37">
        <f t="shared" si="8"/>
        <v>8.5235920852359204</v>
      </c>
      <c r="D31" s="37"/>
      <c r="E31" s="36">
        <v>555</v>
      </c>
      <c r="F31" s="37">
        <f t="shared" si="9"/>
        <v>84.474885844748854</v>
      </c>
      <c r="G31" s="37"/>
      <c r="H31" s="36">
        <v>4</v>
      </c>
      <c r="I31" s="37">
        <f t="shared" si="10"/>
        <v>0.60882800608828003</v>
      </c>
      <c r="J31" s="37"/>
      <c r="K31" s="36">
        <v>25</v>
      </c>
      <c r="L31" s="37">
        <f t="shared" ref="L31:L37" si="11">K31/$W31*100</f>
        <v>3.8051750380517504</v>
      </c>
      <c r="M31" s="37"/>
      <c r="N31" s="38">
        <v>4</v>
      </c>
      <c r="O31" s="37">
        <f t="shared" ref="O31:O37" si="12">N31/$W31*100</f>
        <v>0.60882800608828003</v>
      </c>
      <c r="P31" s="37"/>
      <c r="Q31" s="36">
        <v>12</v>
      </c>
      <c r="R31" s="37">
        <f t="shared" ref="R31:R37" si="13">Q31/$W31*100</f>
        <v>1.8264840182648401</v>
      </c>
      <c r="S31" s="37"/>
      <c r="T31" s="36">
        <v>1</v>
      </c>
      <c r="U31" s="12">
        <f t="shared" ref="U31:U37" si="14">T31/$W31*100</f>
        <v>0.15220700152207001</v>
      </c>
      <c r="V31" s="13"/>
      <c r="W31" s="20">
        <f t="shared" ref="W31:W37" si="15">SUM(B31,E31,H31,K31,N31,Q31,T31)</f>
        <v>657</v>
      </c>
      <c r="X31" s="12">
        <v>100</v>
      </c>
      <c r="AA31" s="11"/>
    </row>
    <row r="32" spans="1:27" ht="12.15" customHeight="1" x14ac:dyDescent="0.2">
      <c r="A32" s="10" t="s">
        <v>12</v>
      </c>
      <c r="B32" s="36">
        <v>25</v>
      </c>
      <c r="C32" s="37">
        <f t="shared" si="8"/>
        <v>5.8275058275058269</v>
      </c>
      <c r="D32" s="37"/>
      <c r="E32" s="36">
        <v>334</v>
      </c>
      <c r="F32" s="37">
        <f t="shared" si="9"/>
        <v>77.855477855477844</v>
      </c>
      <c r="G32" s="37"/>
      <c r="H32" s="36">
        <v>0</v>
      </c>
      <c r="I32" s="37">
        <f t="shared" si="10"/>
        <v>0</v>
      </c>
      <c r="J32" s="37"/>
      <c r="K32" s="36">
        <v>18</v>
      </c>
      <c r="L32" s="37">
        <f t="shared" si="11"/>
        <v>4.1958041958041958</v>
      </c>
      <c r="M32" s="37"/>
      <c r="N32" s="38">
        <v>4</v>
      </c>
      <c r="O32" s="37">
        <f t="shared" si="12"/>
        <v>0.93240093240093236</v>
      </c>
      <c r="P32" s="37"/>
      <c r="Q32" s="36">
        <v>42</v>
      </c>
      <c r="R32" s="37">
        <f t="shared" si="13"/>
        <v>9.79020979020979</v>
      </c>
      <c r="S32" s="37"/>
      <c r="T32" s="36">
        <v>6</v>
      </c>
      <c r="U32" s="12">
        <f t="shared" si="14"/>
        <v>1.3986013986013985</v>
      </c>
      <c r="V32" s="13"/>
      <c r="W32" s="20">
        <f t="shared" si="15"/>
        <v>429</v>
      </c>
      <c r="X32" s="12">
        <v>100</v>
      </c>
      <c r="AA32" s="11"/>
    </row>
    <row r="33" spans="1:27" ht="12.15" customHeight="1" x14ac:dyDescent="0.2">
      <c r="A33" s="10" t="s">
        <v>13</v>
      </c>
      <c r="B33" s="36">
        <v>355</v>
      </c>
      <c r="C33" s="37">
        <f t="shared" si="8"/>
        <v>45.924967658473484</v>
      </c>
      <c r="D33" s="37"/>
      <c r="E33" s="36">
        <v>182</v>
      </c>
      <c r="F33" s="37">
        <f t="shared" si="9"/>
        <v>23.544631306597672</v>
      </c>
      <c r="G33" s="37"/>
      <c r="H33" s="36">
        <v>3</v>
      </c>
      <c r="I33" s="37">
        <f t="shared" si="10"/>
        <v>0.38809831824062097</v>
      </c>
      <c r="J33" s="37"/>
      <c r="K33" s="36">
        <v>55</v>
      </c>
      <c r="L33" s="37">
        <f t="shared" si="11"/>
        <v>7.1151358344113849</v>
      </c>
      <c r="M33" s="37"/>
      <c r="N33" s="36">
        <v>60</v>
      </c>
      <c r="O33" s="37">
        <f t="shared" si="12"/>
        <v>7.7619663648124186</v>
      </c>
      <c r="P33" s="37"/>
      <c r="Q33" s="36">
        <v>114</v>
      </c>
      <c r="R33" s="37">
        <f t="shared" si="13"/>
        <v>14.747736093143596</v>
      </c>
      <c r="S33" s="37"/>
      <c r="T33" s="36">
        <v>4</v>
      </c>
      <c r="U33" s="12">
        <f t="shared" si="14"/>
        <v>0.51746442432082795</v>
      </c>
      <c r="V33" s="13"/>
      <c r="W33" s="20">
        <f t="shared" si="15"/>
        <v>773</v>
      </c>
      <c r="X33" s="12">
        <v>100</v>
      </c>
      <c r="AA33" s="11"/>
    </row>
    <row r="34" spans="1:27" ht="12.15" customHeight="1" x14ac:dyDescent="0.2">
      <c r="A34" s="15" t="s">
        <v>14</v>
      </c>
      <c r="B34" s="39">
        <f>SUM(B30:B33)</f>
        <v>580</v>
      </c>
      <c r="C34" s="40">
        <f t="shared" si="8"/>
        <v>25.48330404217926</v>
      </c>
      <c r="D34" s="40"/>
      <c r="E34" s="39">
        <f>SUM(E30:E33)</f>
        <v>1298</v>
      </c>
      <c r="F34" s="40">
        <f t="shared" si="9"/>
        <v>57.029876977152902</v>
      </c>
      <c r="G34" s="40"/>
      <c r="H34" s="39">
        <f>SUM(H30:H33)</f>
        <v>8</v>
      </c>
      <c r="I34" s="40">
        <f t="shared" si="10"/>
        <v>0.35149384885764495</v>
      </c>
      <c r="J34" s="40"/>
      <c r="K34" s="39">
        <f>SUM(K30:K33)</f>
        <v>121</v>
      </c>
      <c r="L34" s="40">
        <f t="shared" si="11"/>
        <v>5.3163444639718804</v>
      </c>
      <c r="M34" s="40"/>
      <c r="N34" s="39">
        <f>SUM(N30:N33)</f>
        <v>71</v>
      </c>
      <c r="O34" s="40">
        <f t="shared" si="12"/>
        <v>3.1195079086115993</v>
      </c>
      <c r="P34" s="40"/>
      <c r="Q34" s="39">
        <f>SUM(Q30:Q33)</f>
        <v>174</v>
      </c>
      <c r="R34" s="40">
        <f t="shared" si="13"/>
        <v>7.6449912126537791</v>
      </c>
      <c r="S34" s="40"/>
      <c r="T34" s="39">
        <f>SUM(T30:T33)</f>
        <v>24</v>
      </c>
      <c r="U34" s="21">
        <f t="shared" si="14"/>
        <v>1.0544815465729349</v>
      </c>
      <c r="V34" s="18"/>
      <c r="W34" s="33">
        <f t="shared" si="15"/>
        <v>2276</v>
      </c>
      <c r="X34" s="12">
        <v>100</v>
      </c>
      <c r="AA34" s="16"/>
    </row>
    <row r="35" spans="1:27" ht="12.15" customHeight="1" x14ac:dyDescent="0.2">
      <c r="A35" s="10" t="s">
        <v>15</v>
      </c>
      <c r="B35" s="36">
        <v>915</v>
      </c>
      <c r="C35" s="37">
        <f t="shared" si="8"/>
        <v>79.083837510803804</v>
      </c>
      <c r="D35" s="37"/>
      <c r="E35" s="36">
        <v>28</v>
      </c>
      <c r="F35" s="37">
        <f t="shared" si="9"/>
        <v>2.4200518582541055</v>
      </c>
      <c r="G35" s="37"/>
      <c r="H35" s="36">
        <v>6</v>
      </c>
      <c r="I35" s="37">
        <f t="shared" si="10"/>
        <v>0.51858254105445112</v>
      </c>
      <c r="J35" s="37"/>
      <c r="K35" s="36">
        <v>152</v>
      </c>
      <c r="L35" s="37">
        <f t="shared" si="11"/>
        <v>13.13742437337943</v>
      </c>
      <c r="M35" s="37"/>
      <c r="N35" s="38">
        <v>28</v>
      </c>
      <c r="O35" s="37">
        <f t="shared" si="12"/>
        <v>2.4200518582541055</v>
      </c>
      <c r="P35" s="37"/>
      <c r="Q35" s="36">
        <v>22</v>
      </c>
      <c r="R35" s="37">
        <f t="shared" si="13"/>
        <v>1.9014693171996542</v>
      </c>
      <c r="S35" s="37"/>
      <c r="T35" s="36">
        <v>6</v>
      </c>
      <c r="U35" s="12">
        <f t="shared" si="14"/>
        <v>0.51858254105445112</v>
      </c>
      <c r="V35" s="13"/>
      <c r="W35" s="20">
        <f t="shared" si="15"/>
        <v>1157</v>
      </c>
      <c r="X35" s="12">
        <v>100</v>
      </c>
      <c r="AA35" s="11"/>
    </row>
    <row r="36" spans="1:27" ht="12.15" customHeight="1" x14ac:dyDescent="0.2">
      <c r="A36" s="10" t="s">
        <v>16</v>
      </c>
      <c r="B36" s="36">
        <v>1004</v>
      </c>
      <c r="C36" s="37">
        <f t="shared" si="8"/>
        <v>60.664652567975828</v>
      </c>
      <c r="D36" s="37"/>
      <c r="E36" s="36">
        <v>16</v>
      </c>
      <c r="F36" s="37">
        <f t="shared" si="9"/>
        <v>0.9667673716012084</v>
      </c>
      <c r="G36" s="37"/>
      <c r="H36" s="36">
        <v>7</v>
      </c>
      <c r="I36" s="37">
        <f t="shared" si="10"/>
        <v>0.42296072507552868</v>
      </c>
      <c r="J36" s="37"/>
      <c r="K36" s="36">
        <v>292</v>
      </c>
      <c r="L36" s="37">
        <f t="shared" si="11"/>
        <v>17.643504531722055</v>
      </c>
      <c r="M36" s="37"/>
      <c r="N36" s="38">
        <v>253</v>
      </c>
      <c r="O36" s="37">
        <f t="shared" si="12"/>
        <v>15.28700906344411</v>
      </c>
      <c r="P36" s="37"/>
      <c r="Q36" s="36">
        <v>77</v>
      </c>
      <c r="R36" s="37">
        <f t="shared" si="13"/>
        <v>4.6525679758308156</v>
      </c>
      <c r="S36" s="37"/>
      <c r="T36" s="36">
        <v>6</v>
      </c>
      <c r="U36" s="12">
        <f t="shared" si="14"/>
        <v>0.36253776435045315</v>
      </c>
      <c r="V36" s="13"/>
      <c r="W36" s="20">
        <f t="shared" si="15"/>
        <v>1655</v>
      </c>
      <c r="X36" s="12">
        <v>100</v>
      </c>
      <c r="AA36" s="11"/>
    </row>
    <row r="37" spans="1:27" s="19" customFormat="1" ht="12.15" customHeight="1" x14ac:dyDescent="0.2">
      <c r="A37" s="15" t="s">
        <v>18</v>
      </c>
      <c r="B37" s="16">
        <f>SUM(B35:B36)</f>
        <v>1919</v>
      </c>
      <c r="C37" s="21">
        <f t="shared" si="8"/>
        <v>68.243243243243242</v>
      </c>
      <c r="D37" s="17"/>
      <c r="E37" s="16">
        <f>SUM(E35:E36)</f>
        <v>44</v>
      </c>
      <c r="F37" s="21">
        <f t="shared" si="9"/>
        <v>1.5647226173541962</v>
      </c>
      <c r="G37" s="17"/>
      <c r="H37" s="16">
        <f>SUM(H35:H36)</f>
        <v>13</v>
      </c>
      <c r="I37" s="21">
        <f t="shared" si="10"/>
        <v>0.46230440967283076</v>
      </c>
      <c r="J37" s="17"/>
      <c r="K37" s="16">
        <f>SUM(K35:K36)</f>
        <v>444</v>
      </c>
      <c r="L37" s="21">
        <f t="shared" si="11"/>
        <v>15.789473684210526</v>
      </c>
      <c r="M37" s="17"/>
      <c r="N37" s="16">
        <f>SUM(N35:N36)</f>
        <v>281</v>
      </c>
      <c r="O37" s="21">
        <f t="shared" si="12"/>
        <v>9.9928876244665723</v>
      </c>
      <c r="P37" s="17"/>
      <c r="Q37" s="16">
        <f>SUM(Q35:Q36)</f>
        <v>99</v>
      </c>
      <c r="R37" s="21">
        <f t="shared" si="13"/>
        <v>3.5206258890469417</v>
      </c>
      <c r="S37" s="17"/>
      <c r="T37" s="16">
        <f>SUM(T35:T36)</f>
        <v>12</v>
      </c>
      <c r="U37" s="21">
        <f t="shared" si="14"/>
        <v>0.42674253200568996</v>
      </c>
      <c r="V37" s="18"/>
      <c r="W37" s="33">
        <f t="shared" si="15"/>
        <v>2812</v>
      </c>
      <c r="X37" s="17">
        <v>100</v>
      </c>
      <c r="AA37" s="16"/>
    </row>
    <row r="38" spans="1:27" ht="3.75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8"/>
      <c r="X38" s="8"/>
    </row>
    <row r="39" spans="1:27" ht="18.75" customHeight="1" thickBot="1" x14ac:dyDescent="0.25">
      <c r="A39" s="26" t="s">
        <v>17</v>
      </c>
      <c r="B39" s="29">
        <f>SUM(B30:B33,B35:B36)</f>
        <v>2499</v>
      </c>
      <c r="C39" s="30">
        <f>B39/$W39*100</f>
        <v>49.115566037735846</v>
      </c>
      <c r="D39" s="30"/>
      <c r="E39" s="29">
        <f>SUM(E30:E33,E35:E36)</f>
        <v>1342</v>
      </c>
      <c r="F39" s="30">
        <f>E39/$W39*100</f>
        <v>26.375786163522015</v>
      </c>
      <c r="G39" s="30"/>
      <c r="H39" s="29">
        <f>SUM(H30:H33,H35:H36)</f>
        <v>21</v>
      </c>
      <c r="I39" s="30">
        <f>H39/$W39*100</f>
        <v>0.41273584905660377</v>
      </c>
      <c r="J39" s="30"/>
      <c r="K39" s="29">
        <f>SUM(K30:K33,K35:K36)</f>
        <v>565</v>
      </c>
      <c r="L39" s="30">
        <f>K39/$W39*100</f>
        <v>11.104559748427672</v>
      </c>
      <c r="M39" s="30"/>
      <c r="N39" s="29">
        <f>SUM(N30:N33,N35:N36)</f>
        <v>352</v>
      </c>
      <c r="O39" s="30">
        <f>N39/$W39*100</f>
        <v>6.9182389937106921</v>
      </c>
      <c r="P39" s="30"/>
      <c r="Q39" s="29">
        <f>SUM(Q30:Q33,Q35:Q36)</f>
        <v>273</v>
      </c>
      <c r="R39" s="30">
        <f>Q39/$W39*100</f>
        <v>5.3655660377358494</v>
      </c>
      <c r="S39" s="30"/>
      <c r="T39" s="29">
        <f>SUM(T30:T33,T35:T36)</f>
        <v>36</v>
      </c>
      <c r="U39" s="30">
        <f>T39/$W39*100</f>
        <v>0.70754716981132082</v>
      </c>
      <c r="V39" s="31"/>
      <c r="W39" s="35">
        <f>SUM(B39,E39,H39,K39,N39,Q39,T39)</f>
        <v>5088</v>
      </c>
      <c r="X39" s="30">
        <v>100</v>
      </c>
    </row>
    <row r="40" spans="1:27" ht="10.5" thickTop="1" x14ac:dyDescent="0.2"/>
    <row r="41" spans="1:27" ht="18" customHeight="1" thickBot="1" x14ac:dyDescent="0.25">
      <c r="A41" s="6">
        <v>2021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7" ht="15.75" customHeight="1" thickTop="1" x14ac:dyDescent="0.2">
      <c r="A42" s="24"/>
      <c r="B42" s="42" t="s">
        <v>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25"/>
      <c r="X42" s="25"/>
    </row>
    <row r="43" spans="1:27" ht="21.75" customHeight="1" x14ac:dyDescent="0.2">
      <c r="B43" s="41" t="s">
        <v>1</v>
      </c>
      <c r="C43" s="41"/>
      <c r="D43" s="41"/>
      <c r="E43" s="41" t="s">
        <v>20</v>
      </c>
      <c r="F43" s="41"/>
      <c r="G43" s="41"/>
      <c r="H43" s="41" t="s">
        <v>2</v>
      </c>
      <c r="I43" s="41"/>
      <c r="J43" s="41"/>
      <c r="K43" s="41" t="s">
        <v>4</v>
      </c>
      <c r="L43" s="41"/>
      <c r="M43" s="41"/>
      <c r="N43" s="41" t="s">
        <v>5</v>
      </c>
      <c r="O43" s="41"/>
      <c r="P43" s="41"/>
      <c r="Q43" s="41" t="s">
        <v>6</v>
      </c>
      <c r="R43" s="41"/>
      <c r="S43" s="41"/>
      <c r="T43" s="43" t="s">
        <v>3</v>
      </c>
      <c r="U43" s="43"/>
      <c r="V43" s="44"/>
      <c r="W43" s="41" t="s">
        <v>7</v>
      </c>
      <c r="X43" s="41"/>
    </row>
    <row r="44" spans="1:27" s="2" customFormat="1" ht="15" customHeight="1" x14ac:dyDescent="0.2">
      <c r="B44" s="28" t="s">
        <v>8</v>
      </c>
      <c r="C44" s="28" t="s">
        <v>9</v>
      </c>
      <c r="D44" s="28"/>
      <c r="E44" s="28" t="s">
        <v>8</v>
      </c>
      <c r="F44" s="28" t="s">
        <v>9</v>
      </c>
      <c r="G44" s="28"/>
      <c r="H44" s="28" t="s">
        <v>8</v>
      </c>
      <c r="I44" s="28" t="s">
        <v>9</v>
      </c>
      <c r="J44" s="28"/>
      <c r="K44" s="28" t="s">
        <v>8</v>
      </c>
      <c r="L44" s="28" t="s">
        <v>9</v>
      </c>
      <c r="M44" s="28"/>
      <c r="N44" s="28" t="s">
        <v>8</v>
      </c>
      <c r="O44" s="28" t="s">
        <v>9</v>
      </c>
      <c r="P44" s="28"/>
      <c r="Q44" s="28" t="s">
        <v>8</v>
      </c>
      <c r="R44" s="28" t="s">
        <v>9</v>
      </c>
      <c r="S44" s="28"/>
      <c r="T44" s="28" t="s">
        <v>8</v>
      </c>
      <c r="U44" s="22" t="s">
        <v>9</v>
      </c>
      <c r="V44" s="23"/>
      <c r="W44" s="28" t="s">
        <v>8</v>
      </c>
      <c r="X44" s="28" t="s">
        <v>9</v>
      </c>
    </row>
    <row r="45" spans="1:27" ht="12.15" customHeight="1" x14ac:dyDescent="0.2">
      <c r="A45" s="10" t="s">
        <v>10</v>
      </c>
      <c r="B45" s="36">
        <v>169</v>
      </c>
      <c r="C45" s="37">
        <f t="shared" ref="C45:C52" si="16">B45/$W45*100</f>
        <v>35.429769392033542</v>
      </c>
      <c r="D45" s="37"/>
      <c r="E45" s="36">
        <v>240</v>
      </c>
      <c r="F45" s="37">
        <f t="shared" ref="F45:F52" si="17">E45/$W45*100</f>
        <v>50.314465408805034</v>
      </c>
      <c r="G45" s="37"/>
      <c r="H45" s="36">
        <v>1</v>
      </c>
      <c r="I45" s="37">
        <f t="shared" ref="I45:I52" si="18">H45/$W45*100</f>
        <v>0.20964360587002098</v>
      </c>
      <c r="J45" s="37"/>
      <c r="K45" s="36">
        <v>31</v>
      </c>
      <c r="L45" s="37">
        <f>K45/$W45*100</f>
        <v>6.498951781970649</v>
      </c>
      <c r="M45" s="37"/>
      <c r="N45" s="38">
        <v>5</v>
      </c>
      <c r="O45" s="37">
        <f>N45/$W45*100</f>
        <v>1.0482180293501049</v>
      </c>
      <c r="P45" s="37"/>
      <c r="Q45" s="36">
        <v>6</v>
      </c>
      <c r="R45" s="37">
        <f>Q45/$W45*100</f>
        <v>1.257861635220126</v>
      </c>
      <c r="S45" s="37"/>
      <c r="T45" s="36">
        <v>25</v>
      </c>
      <c r="U45" s="12">
        <f>T45/$W45*100</f>
        <v>5.2410901467505235</v>
      </c>
      <c r="V45" s="13"/>
      <c r="W45" s="32">
        <f>SUM(B45,E45,H45,K45,N45,Q45,T45)</f>
        <v>477</v>
      </c>
      <c r="X45" s="12">
        <v>100</v>
      </c>
      <c r="AA45" s="11"/>
    </row>
    <row r="46" spans="1:27" ht="12.15" customHeight="1" x14ac:dyDescent="0.2">
      <c r="A46" s="10" t="s">
        <v>11</v>
      </c>
      <c r="B46" s="36">
        <v>59</v>
      </c>
      <c r="C46" s="37">
        <f t="shared" si="16"/>
        <v>8.4285714285714288</v>
      </c>
      <c r="D46" s="37"/>
      <c r="E46" s="36">
        <v>588</v>
      </c>
      <c r="F46" s="37">
        <f t="shared" si="17"/>
        <v>84</v>
      </c>
      <c r="G46" s="37"/>
      <c r="H46" s="36">
        <v>9</v>
      </c>
      <c r="I46" s="37">
        <f t="shared" si="18"/>
        <v>1.2857142857142856</v>
      </c>
      <c r="J46" s="37"/>
      <c r="K46" s="36">
        <v>27</v>
      </c>
      <c r="L46" s="37">
        <f t="shared" ref="L46:L52" si="19">K46/$W46*100</f>
        <v>3.8571428571428568</v>
      </c>
      <c r="M46" s="37"/>
      <c r="N46" s="38">
        <v>4</v>
      </c>
      <c r="O46" s="37">
        <f t="shared" ref="O46:O52" si="20">N46/$W46*100</f>
        <v>0.5714285714285714</v>
      </c>
      <c r="P46" s="37"/>
      <c r="Q46" s="36">
        <v>6</v>
      </c>
      <c r="R46" s="37">
        <f t="shared" ref="R46:R52" si="21">Q46/$W46*100</f>
        <v>0.85714285714285721</v>
      </c>
      <c r="S46" s="37"/>
      <c r="T46" s="36">
        <v>7</v>
      </c>
      <c r="U46" s="12">
        <f t="shared" ref="U46:U52" si="22">T46/$W46*100</f>
        <v>1</v>
      </c>
      <c r="V46" s="13"/>
      <c r="W46" s="20">
        <f t="shared" ref="W46:W52" si="23">SUM(B46,E46,H46,K46,N46,Q46,T46)</f>
        <v>700</v>
      </c>
      <c r="X46" s="12">
        <v>100</v>
      </c>
      <c r="AA46" s="11"/>
    </row>
    <row r="47" spans="1:27" ht="12.15" customHeight="1" x14ac:dyDescent="0.2">
      <c r="A47" s="10" t="s">
        <v>12</v>
      </c>
      <c r="B47" s="36">
        <v>37</v>
      </c>
      <c r="C47" s="37">
        <f t="shared" si="16"/>
        <v>8.3333333333333321</v>
      </c>
      <c r="D47" s="37"/>
      <c r="E47" s="36">
        <v>331</v>
      </c>
      <c r="F47" s="37">
        <f t="shared" si="17"/>
        <v>74.549549549549553</v>
      </c>
      <c r="G47" s="37"/>
      <c r="H47" s="36">
        <v>0</v>
      </c>
      <c r="I47" s="37">
        <f t="shared" si="18"/>
        <v>0</v>
      </c>
      <c r="J47" s="37"/>
      <c r="K47" s="36">
        <v>25</v>
      </c>
      <c r="L47" s="37">
        <f t="shared" si="19"/>
        <v>5.6306306306306304</v>
      </c>
      <c r="M47" s="37"/>
      <c r="N47" s="38">
        <v>5</v>
      </c>
      <c r="O47" s="37">
        <f t="shared" si="20"/>
        <v>1.1261261261261262</v>
      </c>
      <c r="P47" s="37"/>
      <c r="Q47" s="36">
        <v>34</v>
      </c>
      <c r="R47" s="37">
        <f t="shared" si="21"/>
        <v>7.6576576576576567</v>
      </c>
      <c r="S47" s="37"/>
      <c r="T47" s="36">
        <v>12</v>
      </c>
      <c r="U47" s="12">
        <f t="shared" si="22"/>
        <v>2.7027027027027026</v>
      </c>
      <c r="V47" s="13"/>
      <c r="W47" s="20">
        <f t="shared" si="23"/>
        <v>444</v>
      </c>
      <c r="X47" s="12">
        <v>100</v>
      </c>
      <c r="AA47" s="11"/>
    </row>
    <row r="48" spans="1:27" ht="12.15" customHeight="1" x14ac:dyDescent="0.2">
      <c r="A48" s="10" t="s">
        <v>13</v>
      </c>
      <c r="B48" s="36">
        <v>408</v>
      </c>
      <c r="C48" s="37">
        <f t="shared" si="16"/>
        <v>46.735395189003434</v>
      </c>
      <c r="D48" s="37"/>
      <c r="E48" s="36">
        <v>192</v>
      </c>
      <c r="F48" s="37">
        <f t="shared" si="17"/>
        <v>21.993127147766323</v>
      </c>
      <c r="G48" s="37"/>
      <c r="H48" s="36">
        <v>3</v>
      </c>
      <c r="I48" s="37">
        <f t="shared" si="18"/>
        <v>0.3436426116838488</v>
      </c>
      <c r="J48" s="37"/>
      <c r="K48" s="36">
        <v>65</v>
      </c>
      <c r="L48" s="37">
        <f t="shared" si="19"/>
        <v>7.4455899198167241</v>
      </c>
      <c r="M48" s="37"/>
      <c r="N48" s="36">
        <v>72</v>
      </c>
      <c r="O48" s="37">
        <f t="shared" si="20"/>
        <v>8.2474226804123703</v>
      </c>
      <c r="P48" s="37"/>
      <c r="Q48" s="36">
        <v>122</v>
      </c>
      <c r="R48" s="37">
        <f t="shared" si="21"/>
        <v>13.974799541809851</v>
      </c>
      <c r="S48" s="37"/>
      <c r="T48" s="36">
        <v>11</v>
      </c>
      <c r="U48" s="12">
        <f t="shared" si="22"/>
        <v>1.2600229095074456</v>
      </c>
      <c r="V48" s="13"/>
      <c r="W48" s="20">
        <f t="shared" si="23"/>
        <v>873</v>
      </c>
      <c r="X48" s="12">
        <v>100</v>
      </c>
      <c r="AA48" s="11"/>
    </row>
    <row r="49" spans="1:27" ht="12.15" customHeight="1" x14ac:dyDescent="0.2">
      <c r="A49" s="15" t="s">
        <v>14</v>
      </c>
      <c r="B49" s="39">
        <f>SUM(B45:B48)</f>
        <v>673</v>
      </c>
      <c r="C49" s="40">
        <f t="shared" si="16"/>
        <v>26.984763432237369</v>
      </c>
      <c r="D49" s="40"/>
      <c r="E49" s="39">
        <f>SUM(E45:E48)</f>
        <v>1351</v>
      </c>
      <c r="F49" s="40">
        <f t="shared" si="17"/>
        <v>54.170008019246197</v>
      </c>
      <c r="G49" s="40"/>
      <c r="H49" s="39">
        <f>SUM(H45:H48)</f>
        <v>13</v>
      </c>
      <c r="I49" s="40">
        <f t="shared" si="18"/>
        <v>0.52125100240577382</v>
      </c>
      <c r="J49" s="40"/>
      <c r="K49" s="39">
        <f>SUM(K45:K48)</f>
        <v>148</v>
      </c>
      <c r="L49" s="40">
        <f t="shared" si="19"/>
        <v>5.9342421812349642</v>
      </c>
      <c r="M49" s="40"/>
      <c r="N49" s="39">
        <f>SUM(N45:N48)</f>
        <v>86</v>
      </c>
      <c r="O49" s="40">
        <f t="shared" si="20"/>
        <v>3.4482758620689653</v>
      </c>
      <c r="P49" s="40"/>
      <c r="Q49" s="39">
        <f>SUM(Q45:Q48)</f>
        <v>168</v>
      </c>
      <c r="R49" s="40">
        <f t="shared" si="21"/>
        <v>6.7361668003207695</v>
      </c>
      <c r="S49" s="40"/>
      <c r="T49" s="39">
        <f>SUM(T45:T48)</f>
        <v>55</v>
      </c>
      <c r="U49" s="21">
        <f t="shared" si="22"/>
        <v>2.2052927024859663</v>
      </c>
      <c r="V49" s="18"/>
      <c r="W49" s="33">
        <f t="shared" si="23"/>
        <v>2494</v>
      </c>
      <c r="X49" s="12">
        <v>100</v>
      </c>
      <c r="AA49" s="16"/>
    </row>
    <row r="50" spans="1:27" ht="12.15" customHeight="1" x14ac:dyDescent="0.2">
      <c r="A50" s="10" t="s">
        <v>15</v>
      </c>
      <c r="B50" s="36">
        <v>901</v>
      </c>
      <c r="C50" s="37">
        <f t="shared" si="16"/>
        <v>75.020815986677775</v>
      </c>
      <c r="D50" s="37"/>
      <c r="E50" s="36">
        <v>59</v>
      </c>
      <c r="F50" s="37">
        <f t="shared" si="17"/>
        <v>4.9125728559533721</v>
      </c>
      <c r="G50" s="37"/>
      <c r="H50" s="36">
        <v>5</v>
      </c>
      <c r="I50" s="37">
        <f t="shared" si="18"/>
        <v>0.4163197335553705</v>
      </c>
      <c r="J50" s="37"/>
      <c r="K50" s="36">
        <v>189</v>
      </c>
      <c r="L50" s="37">
        <f t="shared" si="19"/>
        <v>15.736885928393004</v>
      </c>
      <c r="M50" s="37"/>
      <c r="N50" s="38">
        <v>23</v>
      </c>
      <c r="O50" s="37">
        <f t="shared" si="20"/>
        <v>1.9150707743547042</v>
      </c>
      <c r="P50" s="37"/>
      <c r="Q50" s="36">
        <v>12</v>
      </c>
      <c r="R50" s="37">
        <f t="shared" si="21"/>
        <v>0.99916736053288924</v>
      </c>
      <c r="S50" s="37"/>
      <c r="T50" s="36">
        <v>12</v>
      </c>
      <c r="U50" s="12">
        <f t="shared" si="22"/>
        <v>0.99916736053288924</v>
      </c>
      <c r="V50" s="13"/>
      <c r="W50" s="20">
        <f t="shared" si="23"/>
        <v>1201</v>
      </c>
      <c r="X50" s="12">
        <v>100</v>
      </c>
      <c r="AA50" s="11"/>
    </row>
    <row r="51" spans="1:27" ht="12.15" customHeight="1" x14ac:dyDescent="0.2">
      <c r="A51" s="10" t="s">
        <v>16</v>
      </c>
      <c r="B51" s="36">
        <v>1054</v>
      </c>
      <c r="C51" s="37">
        <f t="shared" si="16"/>
        <v>58.425720620842569</v>
      </c>
      <c r="D51" s="37"/>
      <c r="E51" s="36">
        <v>18</v>
      </c>
      <c r="F51" s="37">
        <f t="shared" si="17"/>
        <v>0.99778270509977818</v>
      </c>
      <c r="G51" s="37"/>
      <c r="H51" s="36">
        <v>7</v>
      </c>
      <c r="I51" s="37">
        <f t="shared" si="18"/>
        <v>0.38802660753880269</v>
      </c>
      <c r="J51" s="37"/>
      <c r="K51" s="36">
        <v>345</v>
      </c>
      <c r="L51" s="37">
        <f t="shared" si="19"/>
        <v>19.124168514412418</v>
      </c>
      <c r="M51" s="37"/>
      <c r="N51" s="38">
        <v>297</v>
      </c>
      <c r="O51" s="37">
        <f t="shared" si="20"/>
        <v>16.463414634146343</v>
      </c>
      <c r="P51" s="37"/>
      <c r="Q51" s="36">
        <v>61</v>
      </c>
      <c r="R51" s="37">
        <f t="shared" si="21"/>
        <v>3.3813747228381374</v>
      </c>
      <c r="S51" s="37"/>
      <c r="T51" s="36">
        <v>22</v>
      </c>
      <c r="U51" s="12">
        <f t="shared" si="22"/>
        <v>1.2195121951219512</v>
      </c>
      <c r="V51" s="13"/>
      <c r="W51" s="20">
        <f t="shared" si="23"/>
        <v>1804</v>
      </c>
      <c r="X51" s="12">
        <v>100</v>
      </c>
      <c r="AA51" s="11"/>
    </row>
    <row r="52" spans="1:27" s="19" customFormat="1" ht="12.15" customHeight="1" x14ac:dyDescent="0.2">
      <c r="A52" s="15" t="s">
        <v>18</v>
      </c>
      <c r="B52" s="16">
        <f>SUM(B50:B51)</f>
        <v>1955</v>
      </c>
      <c r="C52" s="21">
        <f t="shared" si="16"/>
        <v>65.058236272878531</v>
      </c>
      <c r="D52" s="17"/>
      <c r="E52" s="16">
        <f>SUM(E50:E51)</f>
        <v>77</v>
      </c>
      <c r="F52" s="21">
        <f t="shared" si="17"/>
        <v>2.562396006655574</v>
      </c>
      <c r="G52" s="17"/>
      <c r="H52" s="16">
        <f>SUM(H50:H51)</f>
        <v>12</v>
      </c>
      <c r="I52" s="21">
        <f t="shared" si="18"/>
        <v>0.39933444259567391</v>
      </c>
      <c r="J52" s="17"/>
      <c r="K52" s="16">
        <f>SUM(K50:K51)</f>
        <v>534</v>
      </c>
      <c r="L52" s="21">
        <f t="shared" si="19"/>
        <v>17.770382695507486</v>
      </c>
      <c r="M52" s="17"/>
      <c r="N52" s="16">
        <f>SUM(N50:N51)</f>
        <v>320</v>
      </c>
      <c r="O52" s="21">
        <f t="shared" si="20"/>
        <v>10.648918469217969</v>
      </c>
      <c r="P52" s="17"/>
      <c r="Q52" s="16">
        <f>SUM(Q50:Q51)</f>
        <v>73</v>
      </c>
      <c r="R52" s="21">
        <f t="shared" si="21"/>
        <v>2.4292845257903495</v>
      </c>
      <c r="S52" s="17"/>
      <c r="T52" s="16">
        <f>SUM(T50:T51)</f>
        <v>34</v>
      </c>
      <c r="U52" s="21">
        <f t="shared" si="22"/>
        <v>1.1314475873544094</v>
      </c>
      <c r="V52" s="18"/>
      <c r="W52" s="33">
        <f t="shared" si="23"/>
        <v>3005</v>
      </c>
      <c r="X52" s="17">
        <v>100</v>
      </c>
      <c r="AA52" s="16"/>
    </row>
    <row r="53" spans="1:27" ht="3.75" customHeight="1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8"/>
      <c r="X53" s="8"/>
    </row>
    <row r="54" spans="1:27" ht="18.75" customHeight="1" thickBot="1" x14ac:dyDescent="0.25">
      <c r="A54" s="26" t="s">
        <v>17</v>
      </c>
      <c r="B54" s="29">
        <f>SUM(B45:B48,B50:B51)</f>
        <v>2628</v>
      </c>
      <c r="C54" s="30">
        <f>B54/$W54*100</f>
        <v>47.790507364975447</v>
      </c>
      <c r="D54" s="30"/>
      <c r="E54" s="29">
        <f>SUM(E45:E48,E50:E51)</f>
        <v>1428</v>
      </c>
      <c r="F54" s="30">
        <f>E54/$W54*100</f>
        <v>25.968357883251503</v>
      </c>
      <c r="G54" s="30"/>
      <c r="H54" s="29">
        <f>SUM(H45:H48,H50:H51)</f>
        <v>25</v>
      </c>
      <c r="I54" s="30">
        <f>H54/$W54*100</f>
        <v>0.45462811420258226</v>
      </c>
      <c r="J54" s="30"/>
      <c r="K54" s="29">
        <f>SUM(K45:K48,K50:K51)</f>
        <v>682</v>
      </c>
      <c r="L54" s="30">
        <f>K54/$W54*100</f>
        <v>12.402254955446445</v>
      </c>
      <c r="M54" s="30"/>
      <c r="N54" s="29">
        <f>SUM(N45:N48,N50:N51)</f>
        <v>406</v>
      </c>
      <c r="O54" s="30">
        <f>N54/$W54*100</f>
        <v>7.3831605746499358</v>
      </c>
      <c r="P54" s="30"/>
      <c r="Q54" s="29">
        <f>SUM(Q45:Q48,Q50:Q51)</f>
        <v>241</v>
      </c>
      <c r="R54" s="30">
        <f>Q54/$W54*100</f>
        <v>4.3826150209128931</v>
      </c>
      <c r="S54" s="30"/>
      <c r="T54" s="29">
        <f>SUM(T45:T48,T50:T51)</f>
        <v>89</v>
      </c>
      <c r="U54" s="30">
        <f>T54/$W54*100</f>
        <v>1.6184760865611929</v>
      </c>
      <c r="V54" s="31"/>
      <c r="W54" s="35">
        <f>SUM(B54,E54,H54,K54,N54,Q54,T54)</f>
        <v>5499</v>
      </c>
      <c r="X54" s="30">
        <v>100</v>
      </c>
    </row>
    <row r="55" spans="1:27" ht="10.5" thickTop="1" x14ac:dyDescent="0.2"/>
  </sheetData>
  <mergeCells count="33">
    <mergeCell ref="A1:X1"/>
    <mergeCell ref="A8:X8"/>
    <mergeCell ref="A2:X2"/>
    <mergeCell ref="A3:X3"/>
    <mergeCell ref="A6:C6"/>
    <mergeCell ref="A4:E4"/>
    <mergeCell ref="W13:X13"/>
    <mergeCell ref="B12:V12"/>
    <mergeCell ref="B13:D13"/>
    <mergeCell ref="E13:G13"/>
    <mergeCell ref="H13:J13"/>
    <mergeCell ref="K13:M13"/>
    <mergeCell ref="N13:P13"/>
    <mergeCell ref="Q13:S13"/>
    <mergeCell ref="T13:V13"/>
    <mergeCell ref="W28:X28"/>
    <mergeCell ref="B27:V27"/>
    <mergeCell ref="B28:D28"/>
    <mergeCell ref="E28:G28"/>
    <mergeCell ref="H28:J28"/>
    <mergeCell ref="K28:M28"/>
    <mergeCell ref="N28:P28"/>
    <mergeCell ref="Q28:S28"/>
    <mergeCell ref="T28:V28"/>
    <mergeCell ref="W43:X43"/>
    <mergeCell ref="B42:V42"/>
    <mergeCell ref="B43:D43"/>
    <mergeCell ref="E43:G43"/>
    <mergeCell ref="H43:J43"/>
    <mergeCell ref="K43:M43"/>
    <mergeCell ref="N43:P43"/>
    <mergeCell ref="Q43:S43"/>
    <mergeCell ref="T43:V43"/>
  </mergeCells>
  <hyperlinks>
    <hyperlink ref="A2:X2" r:id="rId1" display="Lieu d'accouchement"/>
  </hyperlinks>
  <printOptions horizontalCentered="1"/>
  <pageMargins left="0.19685039370078741" right="0.19685039370078741" top="0.19685039370078741" bottom="0.78740157480314965" header="0.19685039370078741" footer="0.15748031496062992"/>
  <pageSetup orientation="landscape"/>
  <headerFooter>
    <oddFooter>&amp;L&amp;7Service de surveillance, recherche et évaluation
Direction de santé publique du CISSS de Lanaudière&amp;C&amp;7&amp;P&amp;R&amp;G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Lieu d accouchement</vt:lpstr>
      <vt:lpstr>'Lieu d accouchement'!Impression_des_titres</vt:lpstr>
    </vt:vector>
  </TitlesOfParts>
  <Company>14Regional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Payette</dc:creator>
  <cp:lastModifiedBy>Genevieve Marquis</cp:lastModifiedBy>
  <cp:lastPrinted>2018-03-06T14:21:46Z</cp:lastPrinted>
  <dcterms:created xsi:type="dcterms:W3CDTF">2016-06-16T16:52:17Z</dcterms:created>
  <dcterms:modified xsi:type="dcterms:W3CDTF">2023-09-01T13:03:00Z</dcterms:modified>
</cp:coreProperties>
</file>